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Terje\Documents\Betalingsregulativ\"/>
    </mc:Choice>
  </mc:AlternateContent>
  <xr:revisionPtr revIDLastSave="0" documentId="13_ncr:1_{89FA0E47-3BD6-4183-9AEA-43EAC29EA972}" xr6:coauthVersionLast="43" xr6:coauthVersionMax="43" xr10:uidLastSave="{00000000-0000-0000-0000-000000000000}"/>
  <bookViews>
    <workbookView xWindow="-96" yWindow="-96" windowWidth="23232" windowHeight="12552" xr2:uid="{00000000-000D-0000-FFFF-FFFF00000000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8" i="1"/>
  <c r="H26" i="1" l="1"/>
  <c r="F24" i="1"/>
  <c r="J24" i="1" s="1"/>
  <c r="G23" i="1"/>
  <c r="J23" i="1" s="1"/>
  <c r="K23" i="1" s="1"/>
  <c r="F22" i="1"/>
  <c r="J22" i="1" s="1"/>
  <c r="G21" i="1"/>
  <c r="J21" i="1" s="1"/>
  <c r="K21" i="1" s="1"/>
  <c r="G20" i="1"/>
  <c r="J20" i="1" s="1"/>
  <c r="K20" i="1" s="1"/>
  <c r="K24" i="1" l="1"/>
  <c r="K22" i="1"/>
  <c r="F19" i="1"/>
  <c r="J19" i="1" s="1"/>
  <c r="K19" i="1" s="1"/>
  <c r="G18" i="1"/>
  <c r="F18" i="1"/>
  <c r="G17" i="1"/>
  <c r="F17" i="1"/>
  <c r="J16" i="1"/>
  <c r="G9" i="1"/>
  <c r="I9" i="1" s="1"/>
  <c r="H12" i="1"/>
  <c r="G10" i="1"/>
  <c r="E10" i="1"/>
  <c r="I10" i="1" l="1"/>
  <c r="K16" i="1"/>
  <c r="J18" i="1"/>
  <c r="K18" i="1" s="1"/>
  <c r="J17" i="1"/>
  <c r="K17" i="1" s="1"/>
  <c r="G8" i="1"/>
  <c r="E7" i="1"/>
  <c r="I8" i="1" l="1"/>
  <c r="J26" i="1"/>
  <c r="J27" i="1" s="1"/>
  <c r="I6" i="1"/>
  <c r="G7" i="1"/>
  <c r="I7" i="1" s="1"/>
  <c r="I12" i="1" l="1"/>
  <c r="I13" i="1" s="1"/>
</calcChain>
</file>

<file path=xl/sharedStrings.xml><?xml version="1.0" encoding="utf-8"?>
<sst xmlns="http://schemas.openxmlformats.org/spreadsheetml/2006/main" count="43" uniqueCount="38">
  <si>
    <r>
      <t>Andelsinnskot areal (m2) (min 1 innsk.)(</t>
    </r>
    <r>
      <rPr>
        <sz val="11"/>
        <color rgb="FFFF0000"/>
        <rFont val="Calibri"/>
        <family val="2"/>
        <scheme val="minor"/>
      </rPr>
      <t>A1</t>
    </r>
    <r>
      <rPr>
        <sz val="11"/>
        <color theme="1"/>
        <rFont val="Calibri"/>
        <family val="2"/>
        <scheme val="minor"/>
      </rPr>
      <t>)</t>
    </r>
  </si>
  <si>
    <t>Andelsinnskot driftsbygn i landbruk</t>
  </si>
  <si>
    <t xml:space="preserve">Andelsinnskot 50% </t>
  </si>
  <si>
    <r>
      <t xml:space="preserve">Andelsinnsk arealutviding industri o.l (m2= </t>
    </r>
    <r>
      <rPr>
        <sz val="11"/>
        <color rgb="FFFF0000"/>
        <rFont val="Calibri"/>
        <family val="2"/>
        <scheme val="minor"/>
      </rPr>
      <t>A2</t>
    </r>
    <r>
      <rPr>
        <sz val="11"/>
        <rFont val="Calibri"/>
        <family val="2"/>
        <scheme val="minor"/>
      </rPr>
      <t>)</t>
    </r>
  </si>
  <si>
    <t>Betalingsregulativ</t>
  </si>
  <si>
    <t>Gjeldande</t>
  </si>
  <si>
    <t>andelsinnsk</t>
  </si>
  <si>
    <t>vassgebyr</t>
  </si>
  <si>
    <t>% auke</t>
  </si>
  <si>
    <t>Einingar</t>
  </si>
  <si>
    <t>Nytt</t>
  </si>
  <si>
    <t>Inkl</t>
  </si>
  <si>
    <t>mva</t>
  </si>
  <si>
    <t>Vassavgift/gebyr</t>
  </si>
  <si>
    <t>50% gebyr pr.eining</t>
  </si>
  <si>
    <t>Gebyr driftsbygningar i landbruk</t>
  </si>
  <si>
    <t>Gebyr redusert for felles fakturering</t>
  </si>
  <si>
    <r>
      <t xml:space="preserve">Gebyr målar (m3)                </t>
    </r>
    <r>
      <rPr>
        <sz val="11"/>
        <color rgb="FFFF0000"/>
        <rFont val="Calibri"/>
        <family val="2"/>
        <scheme val="minor"/>
      </rPr>
      <t>(M1)</t>
    </r>
  </si>
  <si>
    <t>Gebyr areal/industri/lager o.l (m2)</t>
  </si>
  <si>
    <r>
      <t xml:space="preserve">min. 1/1 gebyr                       </t>
    </r>
    <r>
      <rPr>
        <sz val="11"/>
        <color rgb="FFFF0000"/>
        <rFont val="Calibri"/>
        <family val="2"/>
        <scheme val="minor"/>
      </rPr>
      <t>(A3)</t>
    </r>
  </si>
  <si>
    <t>Gebyr areal/kont/forretn o.l (m2)</t>
  </si>
  <si>
    <r>
      <t xml:space="preserve">min. 1/1 gebyr                       </t>
    </r>
    <r>
      <rPr>
        <sz val="11"/>
        <color rgb="FFFF0000"/>
        <rFont val="Calibri"/>
        <family val="2"/>
        <scheme val="minor"/>
      </rPr>
      <t>(A4)</t>
    </r>
  </si>
  <si>
    <t>SUM</t>
  </si>
  <si>
    <t>Pr. eining</t>
  </si>
  <si>
    <t>Sum</t>
  </si>
  <si>
    <t>pr.eining</t>
  </si>
  <si>
    <t xml:space="preserve"> </t>
  </si>
  <si>
    <t>min.</t>
  </si>
  <si>
    <t>minimum</t>
  </si>
  <si>
    <t>Skriv inn %-vis auke som eks. 1,03. Forandre andelsinnskot/vassgebyr hovudeining til ny sum og set %forandring tilbake til 1.0</t>
  </si>
  <si>
    <t>Årleg gebyr pr. hovedeining</t>
  </si>
  <si>
    <t>Gebyr</t>
  </si>
  <si>
    <t>%auke</t>
  </si>
  <si>
    <t>Nytt gebyr</t>
  </si>
  <si>
    <t>Inkl. mva</t>
  </si>
  <si>
    <t>Andelsinnskot hovudeining/grunnandel</t>
  </si>
  <si>
    <t>NB! Arealgebyr pr m2 må endrast manuelt.(A3-A4 og M1.-målar)</t>
  </si>
  <si>
    <t>BRATTVÅG VASSVERK SA - ANDELSINNSKOT/GEBYR VATN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</si>
</sst>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" fontId="0" fillId="0" borderId="0" xfId="0" applyNumberFormat="1"/>
    <xf numFmtId="2" fontId="0" fillId="0" borderId="0" xfId="0" applyNumberFormat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="136" zoomScaleNormal="136" workbookViewId="0">
      <selection activeCell="L5" sqref="L5"/>
    </sheetView>
  </sheetViews>
  <sheetFormatPr baseColWidth="10" defaultRowHeight="14.4" x14ac:dyDescent="0.55000000000000004"/>
  <cols>
    <col min="4" max="4" width="7.3125" customWidth="1"/>
    <col min="5" max="5" width="11.15625" customWidth="1"/>
    <col min="7" max="7" width="7.15625" customWidth="1"/>
    <col min="8" max="8" width="9.5234375" customWidth="1"/>
  </cols>
  <sheetData>
    <row r="1" spans="1:11" ht="23.1" x14ac:dyDescent="0.85">
      <c r="A1" s="2" t="s">
        <v>37</v>
      </c>
      <c r="I1" s="2">
        <v>2019</v>
      </c>
    </row>
    <row r="2" spans="1:11" ht="20.399999999999999" x14ac:dyDescent="0.75">
      <c r="A2" s="3" t="s">
        <v>4</v>
      </c>
    </row>
    <row r="3" spans="1:11" x14ac:dyDescent="0.55000000000000004">
      <c r="E3" s="4" t="s">
        <v>5</v>
      </c>
      <c r="F3" s="4" t="s">
        <v>5</v>
      </c>
      <c r="G3" s="4" t="s">
        <v>8</v>
      </c>
      <c r="H3" s="4" t="s">
        <v>9</v>
      </c>
      <c r="I3" s="4" t="s">
        <v>10</v>
      </c>
      <c r="J3" s="4" t="s">
        <v>10</v>
      </c>
      <c r="K3" s="4" t="s">
        <v>11</v>
      </c>
    </row>
    <row r="4" spans="1:11" x14ac:dyDescent="0.55000000000000004">
      <c r="E4" s="4" t="s">
        <v>6</v>
      </c>
      <c r="F4" s="4" t="s">
        <v>7</v>
      </c>
      <c r="I4" s="4" t="s">
        <v>6</v>
      </c>
      <c r="J4" s="4" t="s">
        <v>7</v>
      </c>
      <c r="K4" s="4" t="s">
        <v>12</v>
      </c>
    </row>
    <row r="6" spans="1:11" ht="15.6" x14ac:dyDescent="0.6">
      <c r="A6" s="1" t="s">
        <v>35</v>
      </c>
      <c r="E6">
        <v>17860</v>
      </c>
      <c r="G6">
        <v>1</v>
      </c>
      <c r="H6">
        <v>1</v>
      </c>
      <c r="I6" s="5">
        <f>(E6*G6)*H6</f>
        <v>17860</v>
      </c>
    </row>
    <row r="7" spans="1:11" x14ac:dyDescent="0.55000000000000004">
      <c r="A7" t="s">
        <v>2</v>
      </c>
      <c r="E7">
        <f>(E6/2)</f>
        <v>8930</v>
      </c>
      <c r="G7">
        <f>G6</f>
        <v>1</v>
      </c>
      <c r="H7">
        <v>1</v>
      </c>
      <c r="I7" s="5">
        <f>(E7*G7)*H7</f>
        <v>8930</v>
      </c>
    </row>
    <row r="8" spans="1:11" x14ac:dyDescent="0.55000000000000004">
      <c r="A8" t="s">
        <v>0</v>
      </c>
      <c r="E8" s="6">
        <f>(E6/500)</f>
        <v>35.72</v>
      </c>
      <c r="G8">
        <f>G6</f>
        <v>1</v>
      </c>
      <c r="H8">
        <v>1</v>
      </c>
      <c r="I8" s="6">
        <f>(E8*G8)*H8</f>
        <v>35.72</v>
      </c>
    </row>
    <row r="9" spans="1:11" x14ac:dyDescent="0.55000000000000004">
      <c r="A9" t="s">
        <v>3</v>
      </c>
      <c r="E9">
        <f>(E6/1000)</f>
        <v>17.86</v>
      </c>
      <c r="G9">
        <f>G6</f>
        <v>1</v>
      </c>
      <c r="H9">
        <v>1</v>
      </c>
      <c r="I9">
        <f>(E9*G9)*H9</f>
        <v>17.86</v>
      </c>
    </row>
    <row r="10" spans="1:11" x14ac:dyDescent="0.55000000000000004">
      <c r="A10" t="s">
        <v>1</v>
      </c>
      <c r="E10">
        <f>E6</f>
        <v>17860</v>
      </c>
      <c r="G10">
        <f>G6</f>
        <v>1</v>
      </c>
      <c r="H10">
        <v>1</v>
      </c>
      <c r="I10" s="5">
        <f>(E10*G10)*H10</f>
        <v>17860</v>
      </c>
    </row>
    <row r="12" spans="1:11" x14ac:dyDescent="0.55000000000000004">
      <c r="G12" t="s">
        <v>22</v>
      </c>
      <c r="H12">
        <f>SUM(H6:H11)</f>
        <v>5</v>
      </c>
      <c r="I12" s="5">
        <f>SUM(I6:I11)</f>
        <v>44703.58</v>
      </c>
    </row>
    <row r="13" spans="1:11" x14ac:dyDescent="0.55000000000000004">
      <c r="G13" t="s">
        <v>23</v>
      </c>
      <c r="I13" s="5">
        <f>(I12/H12)</f>
        <v>8940.7160000000003</v>
      </c>
    </row>
    <row r="15" spans="1:11" x14ac:dyDescent="0.55000000000000004">
      <c r="A15" s="4" t="s">
        <v>13</v>
      </c>
      <c r="F15" s="4" t="s">
        <v>31</v>
      </c>
      <c r="G15" s="4" t="s">
        <v>32</v>
      </c>
      <c r="H15" s="4" t="s">
        <v>9</v>
      </c>
      <c r="J15" s="4" t="s">
        <v>33</v>
      </c>
      <c r="K15" s="4" t="s">
        <v>34</v>
      </c>
    </row>
    <row r="16" spans="1:11" x14ac:dyDescent="0.55000000000000004">
      <c r="A16" t="s">
        <v>30</v>
      </c>
      <c r="F16">
        <v>3042</v>
      </c>
      <c r="G16">
        <v>1</v>
      </c>
      <c r="H16">
        <v>1</v>
      </c>
      <c r="J16" s="5">
        <f>(F16*G16)*H16</f>
        <v>3042</v>
      </c>
      <c r="K16" s="6">
        <f>(J16*1.25)</f>
        <v>3802.5</v>
      </c>
    </row>
    <row r="17" spans="1:11" x14ac:dyDescent="0.55000000000000004">
      <c r="A17" t="s">
        <v>14</v>
      </c>
      <c r="F17">
        <f>(F16/2)</f>
        <v>1521</v>
      </c>
      <c r="G17">
        <f>G16</f>
        <v>1</v>
      </c>
      <c r="H17">
        <v>1</v>
      </c>
      <c r="J17" s="5">
        <f>(F17*G17)*H17</f>
        <v>1521</v>
      </c>
      <c r="K17" s="6">
        <f t="shared" ref="K17:K24" si="0">J17*1.25</f>
        <v>1901.25</v>
      </c>
    </row>
    <row r="18" spans="1:11" x14ac:dyDescent="0.55000000000000004">
      <c r="A18" t="s">
        <v>15</v>
      </c>
      <c r="F18">
        <f>F16</f>
        <v>3042</v>
      </c>
      <c r="G18">
        <f>G16</f>
        <v>1</v>
      </c>
      <c r="H18">
        <v>1</v>
      </c>
      <c r="J18" s="5">
        <f>(F18*G18)*H18</f>
        <v>3042</v>
      </c>
      <c r="K18" s="6">
        <f t="shared" si="0"/>
        <v>3802.5</v>
      </c>
    </row>
    <row r="19" spans="1:11" x14ac:dyDescent="0.55000000000000004">
      <c r="A19" t="s">
        <v>16</v>
      </c>
      <c r="F19">
        <f>(F16-200)</f>
        <v>2842</v>
      </c>
      <c r="G19">
        <v>1</v>
      </c>
      <c r="H19">
        <v>1</v>
      </c>
      <c r="J19">
        <f>F19</f>
        <v>2842</v>
      </c>
      <c r="K19" s="6">
        <f t="shared" si="0"/>
        <v>3552.5</v>
      </c>
    </row>
    <row r="20" spans="1:11" x14ac:dyDescent="0.55000000000000004">
      <c r="A20" t="s">
        <v>17</v>
      </c>
      <c r="F20" s="7">
        <v>8.75</v>
      </c>
      <c r="G20">
        <f>G16</f>
        <v>1</v>
      </c>
      <c r="H20">
        <v>1</v>
      </c>
      <c r="J20" s="6">
        <f>(F20*G20)*H20</f>
        <v>8.75</v>
      </c>
      <c r="K20" s="6">
        <f t="shared" si="0"/>
        <v>10.9375</v>
      </c>
    </row>
    <row r="21" spans="1:11" x14ac:dyDescent="0.55000000000000004">
      <c r="A21" t="s">
        <v>18</v>
      </c>
      <c r="F21" s="7">
        <v>5.65</v>
      </c>
      <c r="G21">
        <f>G16</f>
        <v>1</v>
      </c>
      <c r="H21">
        <v>1</v>
      </c>
      <c r="J21" s="6">
        <f>(F21*G21)*H21</f>
        <v>5.65</v>
      </c>
      <c r="K21" s="6">
        <f t="shared" si="0"/>
        <v>7.0625</v>
      </c>
    </row>
    <row r="22" spans="1:11" x14ac:dyDescent="0.55000000000000004">
      <c r="A22" t="s">
        <v>19</v>
      </c>
      <c r="E22" s="7" t="s">
        <v>28</v>
      </c>
      <c r="F22" s="7">
        <f>F16</f>
        <v>3042</v>
      </c>
      <c r="G22">
        <v>1</v>
      </c>
      <c r="H22">
        <v>1</v>
      </c>
      <c r="J22" s="8">
        <f>(F22*H22)</f>
        <v>3042</v>
      </c>
      <c r="K22" s="9">
        <f t="shared" si="0"/>
        <v>3802.5</v>
      </c>
    </row>
    <row r="23" spans="1:11" x14ac:dyDescent="0.55000000000000004">
      <c r="A23" t="s">
        <v>20</v>
      </c>
      <c r="F23" s="7">
        <v>10</v>
      </c>
      <c r="G23">
        <f>G16</f>
        <v>1</v>
      </c>
      <c r="H23">
        <v>1</v>
      </c>
      <c r="J23">
        <f>(F23*G23)*H23</f>
        <v>10</v>
      </c>
      <c r="K23" s="6">
        <f t="shared" si="0"/>
        <v>12.5</v>
      </c>
    </row>
    <row r="24" spans="1:11" x14ac:dyDescent="0.55000000000000004">
      <c r="A24" t="s">
        <v>21</v>
      </c>
      <c r="E24" s="7" t="s">
        <v>27</v>
      </c>
      <c r="F24" s="7">
        <f>F16</f>
        <v>3042</v>
      </c>
      <c r="G24">
        <v>1</v>
      </c>
      <c r="H24">
        <v>1</v>
      </c>
      <c r="J24" s="7">
        <f>(F24*H24)</f>
        <v>3042</v>
      </c>
      <c r="K24" s="9">
        <f t="shared" si="0"/>
        <v>3802.5</v>
      </c>
    </row>
    <row r="26" spans="1:11" x14ac:dyDescent="0.55000000000000004">
      <c r="G26" t="s">
        <v>24</v>
      </c>
      <c r="H26">
        <f>SUM(H16:H25)</f>
        <v>9</v>
      </c>
      <c r="J26" s="5">
        <f>SUM(J16:J25)</f>
        <v>16555.400000000001</v>
      </c>
    </row>
    <row r="27" spans="1:11" x14ac:dyDescent="0.55000000000000004">
      <c r="G27" t="s">
        <v>25</v>
      </c>
      <c r="J27" s="6">
        <f>J26/H26</f>
        <v>1839.4888888888891</v>
      </c>
    </row>
    <row r="29" spans="1:11" x14ac:dyDescent="0.55000000000000004">
      <c r="C29" t="s">
        <v>26</v>
      </c>
    </row>
    <row r="30" spans="1:11" x14ac:dyDescent="0.55000000000000004">
      <c r="A30" t="s">
        <v>29</v>
      </c>
    </row>
    <row r="31" spans="1:11" x14ac:dyDescent="0.55000000000000004">
      <c r="A31" s="7" t="s">
        <v>36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Eldar</dc:creator>
  <cp:lastModifiedBy>Terje</cp:lastModifiedBy>
  <cp:lastPrinted>2018-01-03T11:42:48Z</cp:lastPrinted>
  <dcterms:created xsi:type="dcterms:W3CDTF">2015-02-10T09:55:03Z</dcterms:created>
  <dcterms:modified xsi:type="dcterms:W3CDTF">2019-05-22T11:49:23Z</dcterms:modified>
</cp:coreProperties>
</file>